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38\"/>
    </mc:Choice>
  </mc:AlternateContent>
  <xr:revisionPtr revIDLastSave="0" documentId="13_ncr:1_{DBCF2152-9C06-4878-A98A-341B5A346A8F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2" l="1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<sst xmlns="http://schemas.openxmlformats.org/spreadsheetml/2006/main" count="292" uniqueCount="149">
  <si>
    <t>СВОДКА ЗАТРАТ</t>
  </si>
  <si>
    <t>P_0838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</si>
  <si>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</si>
  <si>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</si>
  <si>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</si>
  <si>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</si>
  <si>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</si>
  <si>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</si>
  <si>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</si>
  <si>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</si>
  <si>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</si>
  <si>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</si>
  <si>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</si>
  <si>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</si>
  <si>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</si>
  <si>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</si>
  <si>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</si>
  <si>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</si>
  <si>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</si>
  <si>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</si>
  <si>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</si>
  <si>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</si>
  <si>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</si>
  <si>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</si>
  <si>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</si>
  <si>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</si>
  <si>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</si>
  <si>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</si>
  <si>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</si>
  <si>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</si>
  <si>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</si>
  <si>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</si>
  <si>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</si>
  <si>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</si>
  <si>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</si>
  <si>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</si>
  <si>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</si>
  <si>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</si>
  <si>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</si>
  <si>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</si>
  <si>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</si>
  <si>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</si>
  <si>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</si>
  <si>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</si>
  <si>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</si>
  <si>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</si>
  <si>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</si>
  <si>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</si>
  <si>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</si>
  <si>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</si>
  <si>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</si>
  <si>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</si>
  <si>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</si>
  <si>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</si>
  <si>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</si>
  <si>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</si>
  <si>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</si>
  <si>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</si>
  <si>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</si>
  <si>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</si>
  <si>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</si>
  <si>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</si>
  <si>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</si>
  <si>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</si>
  <si>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</si>
  <si>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</si>
  <si>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</si>
  <si>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</si>
  <si>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</si>
  <si>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</si>
  <si>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</si>
  <si>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</si>
  <si>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</si>
  <si>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</si>
  <si>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</si>
  <si>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</si>
  <si>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</si>
  <si>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</si>
  <si>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</si>
  <si>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</si>
  <si>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</si>
  <si>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</si>
  <si>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</si>
  <si>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</si>
  <si>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</si>
  <si>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</si>
  <si>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</si>
  <si>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</si>
  <si>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</si>
  <si>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</si>
  <si>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</si>
  <si>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</si>
  <si>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</si>
  <si>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</si>
  <si>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</si>
  <si>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</si>
  <si>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</si>
  <si>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</si>
  <si>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</si>
  <si>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</si>
  <si>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</si>
  <si>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</si>
  <si>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</si>
  <si>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</si>
  <si>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</si>
  <si>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</si>
  <si>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</si>
  <si>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</si>
  <si>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</si>
  <si>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</si>
  <si>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</si>
  <si>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</si>
  <si>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</si>
  <si>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</si>
  <si>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</si>
  <si>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</si>
  <si>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</si>
  <si>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</si>
  <si>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</si>
  <si>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</si>
  <si>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</si>
  <si>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</si>
  <si>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</si>
  <si>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</si>
  <si>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</si>
  <si>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</si>
  <si>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</si>
  <si>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</si>
  <si>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</si>
  <si>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</si>
  <si>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</si>
  <si>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</si>
  <si>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</si>
  <si>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</si>
  <si>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</si>
  <si>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</si>
  <si>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</si>
  <si>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</si>
  <si>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</si>
  <si>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</si>
  <si>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ФСБЦ-05.1.02.07-0066</t>
  </si>
  <si>
    <t>ФСБЦ-21.2.01.01-0038</t>
  </si>
  <si>
    <t>Реконструкция ВЛ-0,4 кВ от КТП КЛВ 719 6/0,4/100 кВА (протяженностью 0,19 км), установка приборов учета (3 т.у.)</t>
  </si>
  <si>
    <t>Реконструкция ВЛ-0,4 кВ от КТП КЛВ 719 6/0,4/100 кВА (протяженностью 0,19 км), установка приборов учета (3 т.у.)</t>
  </si>
  <si>
    <t>Реконструкция ВЛ-0,4 кВ от КТП КЛВ 719 6/0,4/100 кВА (протяженностью 0,19 км), установка приборов учета (3 т.у.)</t>
  </si>
  <si>
    <t>Реконструкция ВЛ-0,4 кВ от КТП КЛВ 719 6/0,4/100 кВА (протяженностью 0,19 км), установка приборов учета (3 т.у.)</t>
  </si>
  <si>
    <t>Реконструкция ВЛ-0,4 кВ от КТП КЛВ 719 6/0,4/100 кВА (протяженностью 0,19 км), установка приборов учета (3 т.у.)</t>
  </si>
  <si>
    <t>Реконструкция ВЛ-0,4 кВ от КТП КЛВ 719 6/0,4/100 кВА (протяженностью 0,19 км), установка приборов учета (3 т.у.)</t>
  </si>
  <si>
    <t>Реконструкция ВЛ-0,4 кВ от КТП КЛВ 719 6/0,4/100 кВА (протяженностью 0,19 км), установка приборов учета (3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</si>
</sst>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21.109375" customWidth="1"/>
    <col min="9" max="9" width="15.2187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2" t="s">
        <v>0</v>
      </c>
      <c r="B12" s="82"/>
      <c r="C12" s="82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3" t="s">
        <v>1</v>
      </c>
      <c r="B16" s="83"/>
      <c r="C16" s="83"/>
    </row>
    <row r="17" spans="1:9" ht="15.9" customHeight="1">
      <c r="A17" s="84" t="s">
        <v>2</v>
      </c>
      <c r="B17" s="84"/>
      <c r="C17" s="84"/>
    </row>
    <row r="18" spans="1:9" ht="15.9" customHeight="1">
      <c r="A18" s="24"/>
      <c r="B18" s="24"/>
      <c r="C18" s="24"/>
    </row>
    <row r="19" spans="1:9" ht="72" customHeight="1">
      <c r="A19" s="85" t="s">
        <v>142</v>
      </c>
      <c r="B19" s="85"/>
      <c r="C19" s="85"/>
    </row>
    <row r="20" spans="1:9" ht="15.9" customHeight="1">
      <c r="A20" s="84" t="s">
        <v>3</v>
      </c>
      <c r="B20" s="84"/>
      <c r="C20" s="84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7.100000000000001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7.100000000000001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7.100000000000001" customHeight="1">
      <c r="A29" s="55" t="s">
        <v>17</v>
      </c>
      <c r="B29" s="53" t="s">
        <v>18</v>
      </c>
      <c r="C29" s="61">
        <f>ССР!G63*1.2</f>
        <v>57.445798156117199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7.100000000000001" customHeight="1">
      <c r="A30" s="50">
        <v>2</v>
      </c>
      <c r="B30" s="53" t="s">
        <v>19</v>
      </c>
      <c r="C30" s="61">
        <f>C27+C28+C29</f>
        <v>57.445798156117199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7.100000000000001" customHeight="1">
      <c r="A31" s="55" t="s">
        <v>20</v>
      </c>
      <c r="B31" s="53" t="s">
        <v>21</v>
      </c>
      <c r="C31" s="61">
        <f>C30-ROUND(C30/1.2,5)</f>
        <v>9.5742981561171998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66.636683524729406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ССР!D72+ССР!E72</f>
        <v>1007.19852169481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ССР!G72-'Сводка затрат'!C30</f>
        <v>65.622607868439303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1072.82112956325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178.80351956325001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1299.48074448543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1366.11742801016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58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143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84.9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669.12623326799996</v>
      </c>
      <c r="E25" s="41">
        <v>10.180279902737</v>
      </c>
      <c r="F25" s="41">
        <v>0</v>
      </c>
      <c r="G25" s="41">
        <v>0</v>
      </c>
      <c r="H25" s="41">
        <v>679.30651317074</v>
      </c>
    </row>
    <row r="26" spans="1:8" ht="31.2">
      <c r="A26" s="2">
        <v>2</v>
      </c>
      <c r="B26" s="2" t="s">
        <v>39</v>
      </c>
      <c r="C26" s="42" t="s">
        <v>41</v>
      </c>
      <c r="D26" s="41">
        <v>92.037126190796002</v>
      </c>
      <c r="E26" s="41">
        <v>7.2426461854869002</v>
      </c>
      <c r="F26" s="41">
        <v>0</v>
      </c>
      <c r="G26" s="41">
        <v>0</v>
      </c>
      <c r="H26" s="41">
        <v>99.279772376283006</v>
      </c>
    </row>
    <row r="27" spans="1:8" ht="17.100000000000001" customHeight="1">
      <c r="A27" s="2"/>
      <c r="B27" s="33"/>
      <c r="C27" s="33" t="s">
        <v>42</v>
      </c>
      <c r="D27" s="41">
        <v>761.16335945879996</v>
      </c>
      <c r="E27" s="41">
        <v>17.422926088223001</v>
      </c>
      <c r="F27" s="41">
        <v>0</v>
      </c>
      <c r="G27" s="41">
        <v>0</v>
      </c>
      <c r="H27" s="41">
        <v>778.58628554702</v>
      </c>
    </row>
    <row r="28" spans="1:8" ht="17.100000000000001" customHeight="1">
      <c r="A28" s="2"/>
      <c r="B28" s="33"/>
      <c r="C28" s="44" t="s">
        <v>43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7.100000000000001" customHeight="1">
      <c r="A30" s="2"/>
      <c r="B30" s="33"/>
      <c r="C30" s="33" t="s">
        <v>44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7.100000000000001" customHeight="1">
      <c r="A31" s="39"/>
      <c r="B31" s="33"/>
      <c r="C31" s="40" t="s">
        <v>45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7.100000000000001" customHeight="1">
      <c r="A33" s="2"/>
      <c r="B33" s="33"/>
      <c r="C33" s="40" t="s">
        <v>46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7.100000000000001" customHeight="1">
      <c r="A34" s="2"/>
      <c r="B34" s="33"/>
      <c r="C34" s="44" t="s">
        <v>47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7.100000000000001" customHeight="1">
      <c r="A36" s="2"/>
      <c r="B36" s="33"/>
      <c r="C36" s="33" t="s">
        <v>48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3.9" customHeight="1">
      <c r="A37" s="2"/>
      <c r="B37" s="33"/>
      <c r="C37" s="44" t="s">
        <v>49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7.100000000000001" customHeight="1">
      <c r="A39" s="2"/>
      <c r="B39" s="33"/>
      <c r="C39" s="33" t="s">
        <v>50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7.100000000000001" customHeight="1">
      <c r="A40" s="2"/>
      <c r="B40" s="33"/>
      <c r="C40" s="44" t="s">
        <v>51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7.100000000000001" customHeight="1">
      <c r="A42" s="2"/>
      <c r="B42" s="33"/>
      <c r="C42" s="33" t="s">
        <v>52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7.100000000000001" customHeight="1">
      <c r="A43" s="2"/>
      <c r="B43" s="33"/>
      <c r="C43" s="33" t="s">
        <v>53</v>
      </c>
      <c r="D43" s="41">
        <v>761.16335945879996</v>
      </c>
      <c r="E43" s="41">
        <v>17.422926088223001</v>
      </c>
      <c r="F43" s="41">
        <v>0</v>
      </c>
      <c r="G43" s="41">
        <v>0</v>
      </c>
      <c r="H43" s="41">
        <v>778.58628554702</v>
      </c>
    </row>
    <row r="44" spans="1:8" ht="17.100000000000001" customHeight="1">
      <c r="A44" s="2"/>
      <c r="B44" s="33"/>
      <c r="C44" s="44" t="s">
        <v>54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55</v>
      </c>
      <c r="C45" s="42" t="s">
        <v>56</v>
      </c>
      <c r="D45" s="41">
        <v>15.223267189175999</v>
      </c>
      <c r="E45" s="41">
        <v>0.34845852176446002</v>
      </c>
      <c r="F45" s="41">
        <v>0</v>
      </c>
      <c r="G45" s="41">
        <v>0</v>
      </c>
      <c r="H45" s="41">
        <v>15.571725710939999</v>
      </c>
    </row>
    <row r="46" spans="1:8" ht="17.100000000000001" customHeight="1">
      <c r="A46" s="2"/>
      <c r="B46" s="33"/>
      <c r="C46" s="33" t="s">
        <v>57</v>
      </c>
      <c r="D46" s="41">
        <v>15.223267189175999</v>
      </c>
      <c r="E46" s="41">
        <v>0.34845852176446002</v>
      </c>
      <c r="F46" s="41">
        <v>0</v>
      </c>
      <c r="G46" s="41">
        <v>0</v>
      </c>
      <c r="H46" s="41">
        <v>15.571725710939999</v>
      </c>
    </row>
    <row r="47" spans="1:8" ht="17.100000000000001" customHeight="1">
      <c r="A47" s="2"/>
      <c r="B47" s="33"/>
      <c r="C47" s="33" t="s">
        <v>58</v>
      </c>
      <c r="D47" s="41">
        <v>776.38662664797005</v>
      </c>
      <c r="E47" s="41">
        <v>17.771384609988001</v>
      </c>
      <c r="F47" s="41">
        <v>0</v>
      </c>
      <c r="G47" s="41">
        <v>0</v>
      </c>
      <c r="H47" s="41">
        <v>794.15801125795997</v>
      </c>
    </row>
    <row r="48" spans="1:8" ht="17.100000000000001" customHeight="1">
      <c r="A48" s="2"/>
      <c r="B48" s="33"/>
      <c r="C48" s="33" t="s">
        <v>59</v>
      </c>
      <c r="D48" s="41"/>
      <c r="E48" s="41"/>
      <c r="F48" s="41"/>
      <c r="G48" s="41"/>
      <c r="H48" s="41"/>
    </row>
    <row r="49" spans="1:8">
      <c r="A49" s="2">
        <v>4</v>
      </c>
      <c r="B49" s="2" t="s">
        <v>60</v>
      </c>
      <c r="C49" s="48" t="s">
        <v>40</v>
      </c>
      <c r="D49" s="41">
        <v>0</v>
      </c>
      <c r="E49" s="41">
        <v>0</v>
      </c>
      <c r="F49" s="41">
        <v>0</v>
      </c>
      <c r="G49" s="41">
        <v>7.6020307978848001</v>
      </c>
      <c r="H49" s="41">
        <v>7.6020307978848001</v>
      </c>
    </row>
    <row r="50" spans="1:8" ht="31.2">
      <c r="A50" s="2">
        <v>5</v>
      </c>
      <c r="B50" s="2" t="s">
        <v>61</v>
      </c>
      <c r="C50" s="48" t="s">
        <v>62</v>
      </c>
      <c r="D50" s="41">
        <v>20.263690955512001</v>
      </c>
      <c r="E50" s="41">
        <v>0.46383313832067002</v>
      </c>
      <c r="F50" s="41">
        <v>0</v>
      </c>
      <c r="G50" s="41">
        <v>0</v>
      </c>
      <c r="H50" s="41">
        <v>20.727524093833001</v>
      </c>
    </row>
    <row r="51" spans="1:8">
      <c r="A51" s="2">
        <v>6</v>
      </c>
      <c r="B51" s="2" t="s">
        <v>63</v>
      </c>
      <c r="C51" s="48" t="s">
        <v>64</v>
      </c>
      <c r="D51" s="41">
        <v>0</v>
      </c>
      <c r="E51" s="41">
        <v>0</v>
      </c>
      <c r="F51" s="41">
        <v>0</v>
      </c>
      <c r="G51" s="41">
        <v>17.233228844298001</v>
      </c>
      <c r="H51" s="41">
        <v>17.233228844298001</v>
      </c>
    </row>
    <row r="52" spans="1:8">
      <c r="A52" s="2">
        <v>7</v>
      </c>
      <c r="B52" s="2"/>
      <c r="C52" s="48" t="s">
        <v>65</v>
      </c>
      <c r="D52" s="41">
        <v>0</v>
      </c>
      <c r="E52" s="41">
        <v>0</v>
      </c>
      <c r="F52" s="41">
        <v>0</v>
      </c>
      <c r="G52" s="41">
        <v>17.180406329452001</v>
      </c>
      <c r="H52" s="41">
        <v>17.180406329452001</v>
      </c>
    </row>
    <row r="53" spans="1:8">
      <c r="A53" s="2">
        <v>8</v>
      </c>
      <c r="B53" s="2"/>
      <c r="C53" s="48" t="s">
        <v>66</v>
      </c>
      <c r="D53" s="41">
        <v>0</v>
      </c>
      <c r="E53" s="41">
        <v>0</v>
      </c>
      <c r="F53" s="41">
        <v>0</v>
      </c>
      <c r="G53" s="41">
        <v>7.5007996680728004</v>
      </c>
      <c r="H53" s="41">
        <v>7.5007996680728004</v>
      </c>
    </row>
    <row r="54" spans="1:8" ht="31.2">
      <c r="A54" s="2">
        <v>9</v>
      </c>
      <c r="B54" s="2" t="s">
        <v>60</v>
      </c>
      <c r="C54" s="48" t="s">
        <v>67</v>
      </c>
      <c r="D54" s="41">
        <v>0</v>
      </c>
      <c r="E54" s="41">
        <v>0</v>
      </c>
      <c r="F54" s="41">
        <v>0</v>
      </c>
      <c r="G54" s="41">
        <v>2.1819436837196</v>
      </c>
      <c r="H54" s="41">
        <v>2.1819436837196</v>
      </c>
    </row>
    <row r="55" spans="1:8" ht="17.100000000000001" customHeight="1">
      <c r="A55" s="2"/>
      <c r="B55" s="33"/>
      <c r="C55" s="33" t="s">
        <v>68</v>
      </c>
      <c r="D55" s="41">
        <v>20.263690955512001</v>
      </c>
      <c r="E55" s="41">
        <v>0.46383313832067002</v>
      </c>
      <c r="F55" s="41">
        <v>0</v>
      </c>
      <c r="G55" s="41">
        <v>51.698409323427001</v>
      </c>
      <c r="H55" s="41">
        <v>72.425933417259998</v>
      </c>
    </row>
    <row r="56" spans="1:8" ht="17.100000000000001" customHeight="1">
      <c r="A56" s="2"/>
      <c r="B56" s="33"/>
      <c r="C56" s="33" t="s">
        <v>69</v>
      </c>
      <c r="D56" s="41">
        <v>796.65031760347995</v>
      </c>
      <c r="E56" s="41">
        <v>18.235217748309001</v>
      </c>
      <c r="F56" s="41">
        <v>0</v>
      </c>
      <c r="G56" s="41">
        <v>51.698409323427001</v>
      </c>
      <c r="H56" s="41">
        <v>866.58394467521998</v>
      </c>
    </row>
    <row r="57" spans="1:8" ht="17.100000000000001" customHeight="1">
      <c r="A57" s="2"/>
      <c r="B57" s="33"/>
      <c r="C57" s="33" t="s">
        <v>70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 ht="17.100000000000001" customHeight="1">
      <c r="A59" s="2"/>
      <c r="B59" s="33"/>
      <c r="C59" s="33" t="s">
        <v>71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 ht="17.100000000000001" customHeight="1">
      <c r="A60" s="2"/>
      <c r="B60" s="33"/>
      <c r="C60" s="33" t="s">
        <v>72</v>
      </c>
      <c r="D60" s="41">
        <v>796.65031760347995</v>
      </c>
      <c r="E60" s="41">
        <v>18.235217748309001</v>
      </c>
      <c r="F60" s="41">
        <v>0</v>
      </c>
      <c r="G60" s="41">
        <v>51.698409323427001</v>
      </c>
      <c r="H60" s="41">
        <v>866.58394467521998</v>
      </c>
    </row>
    <row r="61" spans="1:8" ht="153" customHeight="1">
      <c r="A61" s="2"/>
      <c r="B61" s="33"/>
      <c r="C61" s="33" t="s">
        <v>73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74</v>
      </c>
      <c r="C62" s="48" t="s">
        <v>75</v>
      </c>
      <c r="D62" s="41">
        <v>0</v>
      </c>
      <c r="E62" s="41">
        <v>0</v>
      </c>
      <c r="F62" s="41">
        <v>0</v>
      </c>
      <c r="G62" s="41">
        <v>47.871498463431003</v>
      </c>
      <c r="H62" s="41">
        <v>47.871498463431003</v>
      </c>
    </row>
    <row r="63" spans="1:8" ht="17.100000000000001" customHeight="1">
      <c r="A63" s="2"/>
      <c r="B63" s="33"/>
      <c r="C63" s="33" t="s">
        <v>76</v>
      </c>
      <c r="D63" s="41">
        <v>0</v>
      </c>
      <c r="E63" s="41">
        <v>0</v>
      </c>
      <c r="F63" s="41">
        <v>0</v>
      </c>
      <c r="G63" s="41">
        <v>47.871498463431003</v>
      </c>
      <c r="H63" s="41">
        <v>47.871498463431003</v>
      </c>
    </row>
    <row r="64" spans="1:8" ht="17.100000000000001" customHeight="1">
      <c r="A64" s="2"/>
      <c r="B64" s="33"/>
      <c r="C64" s="33" t="s">
        <v>77</v>
      </c>
      <c r="D64" s="41">
        <v>796.65031760347995</v>
      </c>
      <c r="E64" s="41">
        <v>18.235217748309001</v>
      </c>
      <c r="F64" s="41">
        <v>0</v>
      </c>
      <c r="G64" s="41">
        <v>99.569907786857996</v>
      </c>
      <c r="H64" s="41">
        <v>914.45544313865003</v>
      </c>
    </row>
    <row r="65" spans="1:8" ht="17.100000000000001" customHeight="1">
      <c r="A65" s="2"/>
      <c r="B65" s="33"/>
      <c r="C65" s="33" t="s">
        <v>78</v>
      </c>
      <c r="D65" s="41"/>
      <c r="E65" s="41"/>
      <c r="F65" s="41"/>
      <c r="G65" s="41"/>
      <c r="H65" s="41"/>
    </row>
    <row r="66" spans="1:8" ht="33.9" customHeight="1">
      <c r="A66" s="2">
        <v>11</v>
      </c>
      <c r="B66" s="2" t="s">
        <v>79</v>
      </c>
      <c r="C66" s="48" t="s">
        <v>80</v>
      </c>
      <c r="D66" s="41">
        <f>D64*3%</f>
        <v>23.899509528104399</v>
      </c>
      <c r="E66" s="41">
        <f>E64*3%</f>
        <v>0.54705653244926999</v>
      </c>
      <c r="F66" s="41">
        <f>F64*3%</f>
        <v>0</v>
      </c>
      <c r="G66" s="41">
        <f>G64*3%</f>
        <v>2.98709723360574</v>
      </c>
      <c r="H66" s="41">
        <f>SUM(D66:G66)</f>
        <v>27.433663294159398</v>
      </c>
    </row>
    <row r="67" spans="1:8" ht="17.100000000000001" customHeight="1">
      <c r="A67" s="2"/>
      <c r="B67" s="33"/>
      <c r="C67" s="33" t="s">
        <v>81</v>
      </c>
      <c r="D67" s="41">
        <f>D66</f>
        <v>23.899509528104399</v>
      </c>
      <c r="E67" s="41">
        <f>E66</f>
        <v>0.54705653244926999</v>
      </c>
      <c r="F67" s="41">
        <f>F66</f>
        <v>0</v>
      </c>
      <c r="G67" s="41">
        <f>G66</f>
        <v>2.98709723360574</v>
      </c>
      <c r="H67" s="41">
        <f>SUM(D67:G67)</f>
        <v>27.433663294159398</v>
      </c>
    </row>
    <row r="68" spans="1:8" ht="17.100000000000001" customHeight="1">
      <c r="A68" s="2"/>
      <c r="B68" s="33"/>
      <c r="C68" s="33" t="s">
        <v>82</v>
      </c>
      <c r="D68" s="41">
        <f>D67+D64</f>
        <v>820.54982713158404</v>
      </c>
      <c r="E68" s="41">
        <f>E67+E64</f>
        <v>18.782274280758301</v>
      </c>
      <c r="F68" s="41">
        <f>F67+F64</f>
        <v>0</v>
      </c>
      <c r="G68" s="41">
        <f>G67+G64</f>
        <v>102.557005020464</v>
      </c>
      <c r="H68" s="41">
        <f>SUM(D68:G68)</f>
        <v>941.88910643280599</v>
      </c>
    </row>
    <row r="69" spans="1:8" ht="17.100000000000001" customHeight="1">
      <c r="A69" s="2"/>
      <c r="B69" s="33"/>
      <c r="C69" s="33" t="s">
        <v>83</v>
      </c>
      <c r="D69" s="41"/>
      <c r="E69" s="41"/>
      <c r="F69" s="41"/>
      <c r="G69" s="41"/>
      <c r="H69" s="41"/>
    </row>
    <row r="70" spans="1:8" ht="17.100000000000001" customHeight="1">
      <c r="A70" s="2">
        <v>12</v>
      </c>
      <c r="B70" s="2" t="s">
        <v>84</v>
      </c>
      <c r="C70" s="48" t="s">
        <v>85</v>
      </c>
      <c r="D70" s="41">
        <f>D68*20%</f>
        <v>164.10996542631699</v>
      </c>
      <c r="E70" s="41">
        <f>E68*20%</f>
        <v>3.7564548561516502</v>
      </c>
      <c r="F70" s="41">
        <f>F68*20%</f>
        <v>0</v>
      </c>
      <c r="G70" s="41">
        <f>G68*20%</f>
        <v>20.511401004092701</v>
      </c>
      <c r="H70" s="41">
        <f>SUM(D70:G70)</f>
        <v>188.37782128656099</v>
      </c>
    </row>
    <row r="71" spans="1:8" ht="17.100000000000001" customHeight="1">
      <c r="A71" s="2"/>
      <c r="B71" s="33"/>
      <c r="C71" s="33" t="s">
        <v>86</v>
      </c>
      <c r="D71" s="41">
        <f>D70</f>
        <v>164.10996542631699</v>
      </c>
      <c r="E71" s="41">
        <f>E70</f>
        <v>3.7564548561516502</v>
      </c>
      <c r="F71" s="41">
        <f>F70</f>
        <v>0</v>
      </c>
      <c r="G71" s="41">
        <f>G70</f>
        <v>20.511401004092701</v>
      </c>
      <c r="H71" s="41">
        <f>SUM(D71:G71)</f>
        <v>188.37782128656099</v>
      </c>
    </row>
    <row r="72" spans="1:8" ht="17.100000000000001" customHeight="1">
      <c r="A72" s="2"/>
      <c r="B72" s="33"/>
      <c r="C72" s="33" t="s">
        <v>87</v>
      </c>
      <c r="D72" s="41">
        <f>D71+D68</f>
        <v>984.65979255790103</v>
      </c>
      <c r="E72" s="41">
        <f>E71+E68</f>
        <v>22.5387291369099</v>
      </c>
      <c r="F72" s="41">
        <f>F71+F68</f>
        <v>0</v>
      </c>
      <c r="G72" s="41">
        <f>G71+G68</f>
        <v>123.068406024556</v>
      </c>
      <c r="H72" s="41">
        <f>SUM(D72:G72)</f>
        <v>1130.26692771937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40</v>
      </c>
      <c r="D13" s="32">
        <v>669.12623326799996</v>
      </c>
      <c r="E13" s="32">
        <v>10.180279902737</v>
      </c>
      <c r="F13" s="32">
        <v>0</v>
      </c>
      <c r="G13" s="32">
        <v>0</v>
      </c>
      <c r="H13" s="32">
        <v>679.30651317074</v>
      </c>
      <c r="J13" s="20"/>
    </row>
    <row r="14" spans="1:14" ht="17.100000000000001" customHeight="1">
      <c r="A14" s="2"/>
      <c r="B14" s="33"/>
      <c r="C14" s="33" t="s">
        <v>95</v>
      </c>
      <c r="D14" s="32">
        <v>669.12623326799996</v>
      </c>
      <c r="E14" s="32">
        <v>10.180279902737</v>
      </c>
      <c r="F14" s="32">
        <v>0</v>
      </c>
      <c r="G14" s="32">
        <v>0</v>
      </c>
      <c r="H14" s="32">
        <v>679.30651317074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7.6020307978848001</v>
      </c>
      <c r="H13" s="32">
        <v>7.6020307978848001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7.6020307978848001</v>
      </c>
      <c r="H14" s="32">
        <v>7.6020307978848001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47.871498463431003</v>
      </c>
      <c r="H13" s="32">
        <v>47.871498463431003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47.871498463431003</v>
      </c>
      <c r="H14" s="32">
        <v>47.871498463431003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92.037126190796002</v>
      </c>
      <c r="E13" s="32">
        <v>7.2426461854869002</v>
      </c>
      <c r="F13" s="32">
        <v>0</v>
      </c>
      <c r="G13" s="32">
        <v>0</v>
      </c>
      <c r="H13" s="32">
        <v>99.279772376283006</v>
      </c>
      <c r="J13" s="20"/>
    </row>
    <row r="14" spans="1:14" ht="17.100000000000001" customHeight="1">
      <c r="A14" s="2"/>
      <c r="B14" s="33"/>
      <c r="C14" s="33" t="s">
        <v>95</v>
      </c>
      <c r="D14" s="32">
        <v>92.037126190796002</v>
      </c>
      <c r="E14" s="32">
        <v>7.2426461854869002</v>
      </c>
      <c r="F14" s="32">
        <v>0</v>
      </c>
      <c r="G14" s="32">
        <v>0</v>
      </c>
      <c r="H14" s="32">
        <v>99.279772376283006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0.72731456123987004</v>
      </c>
      <c r="H13" s="32">
        <v>0.72731456123987004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0.72731456123987004</v>
      </c>
      <c r="H14" s="32">
        <v>0.72731456123987004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topLeftCell="A21" zoomScale="75" zoomScaleNormal="75" workbookViewId="0">
      <selection activeCell="H3" sqref="H3:H42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106</v>
      </c>
      <c r="B1" s="10" t="s">
        <v>107</v>
      </c>
      <c r="C1" s="10" t="s">
        <v>108</v>
      </c>
      <c r="D1" s="10" t="s">
        <v>109</v>
      </c>
      <c r="E1" s="10" t="s">
        <v>110</v>
      </c>
      <c r="F1" s="10" t="s">
        <v>111</v>
      </c>
      <c r="G1" s="10" t="s">
        <v>112</v>
      </c>
      <c r="H1" s="10" t="s">
        <v>113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92</v>
      </c>
      <c r="B3" s="94"/>
      <c r="C3" s="11"/>
      <c r="D3" s="12">
        <v>786.91563090614</v>
      </c>
      <c r="E3" s="13"/>
      <c r="F3" s="13"/>
      <c r="G3" s="13"/>
      <c r="H3" s="14"/>
    </row>
    <row r="4" spans="1:8">
      <c r="A4" s="99" t="s">
        <v>114</v>
      </c>
      <c r="B4" s="15" t="s">
        <v>115</v>
      </c>
      <c r="C4" s="11"/>
      <c r="D4" s="12">
        <v>761.16335945879996</v>
      </c>
      <c r="E4" s="13"/>
      <c r="F4" s="13"/>
      <c r="G4" s="13"/>
      <c r="H4" s="14"/>
    </row>
    <row r="5" spans="1:8">
      <c r="A5" s="99"/>
      <c r="B5" s="15" t="s">
        <v>116</v>
      </c>
      <c r="C5" s="10"/>
      <c r="D5" s="12">
        <v>17.422926088223001</v>
      </c>
      <c r="E5" s="13"/>
      <c r="F5" s="13"/>
      <c r="G5" s="13"/>
      <c r="H5" s="16"/>
    </row>
    <row r="6" spans="1:8">
      <c r="A6" s="100"/>
      <c r="B6" s="15" t="s">
        <v>117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118</v>
      </c>
      <c r="C7" s="10"/>
      <c r="D7" s="12">
        <v>0</v>
      </c>
      <c r="E7" s="13"/>
      <c r="F7" s="13"/>
      <c r="G7" s="13"/>
      <c r="H7" s="16"/>
    </row>
    <row r="8" spans="1:8">
      <c r="A8" s="95" t="s">
        <v>40</v>
      </c>
      <c r="B8" s="96"/>
      <c r="C8" s="99" t="s">
        <v>40</v>
      </c>
      <c r="D8" s="17">
        <v>679.30651317074</v>
      </c>
      <c r="E8" s="13">
        <v>0.19</v>
      </c>
      <c r="F8" s="13" t="s">
        <v>119</v>
      </c>
      <c r="G8" s="17">
        <v>3575.2974377406999</v>
      </c>
      <c r="H8" s="16"/>
    </row>
    <row r="9" spans="1:8">
      <c r="A9" s="101">
        <v>1</v>
      </c>
      <c r="B9" s="15" t="s">
        <v>115</v>
      </c>
      <c r="C9" s="99"/>
      <c r="D9" s="17">
        <v>669.12623326799996</v>
      </c>
      <c r="E9" s="13"/>
      <c r="F9" s="13"/>
      <c r="G9" s="13"/>
      <c r="H9" s="100" t="s">
        <v>41</v>
      </c>
    </row>
    <row r="10" spans="1:8">
      <c r="A10" s="99"/>
      <c r="B10" s="15" t="s">
        <v>116</v>
      </c>
      <c r="C10" s="99"/>
      <c r="D10" s="17">
        <v>10.180279902737</v>
      </c>
      <c r="E10" s="13"/>
      <c r="F10" s="13"/>
      <c r="G10" s="13"/>
      <c r="H10" s="100"/>
    </row>
    <row r="11" spans="1:8">
      <c r="A11" s="99"/>
      <c r="B11" s="15" t="s">
        <v>117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118</v>
      </c>
      <c r="C12" s="99"/>
      <c r="D12" s="17">
        <v>0</v>
      </c>
      <c r="E12" s="13"/>
      <c r="F12" s="13"/>
      <c r="G12" s="13"/>
      <c r="H12" s="100"/>
    </row>
    <row r="13" spans="1:8">
      <c r="A13" s="95" t="s">
        <v>103</v>
      </c>
      <c r="B13" s="96"/>
      <c r="C13" s="99" t="s">
        <v>120</v>
      </c>
      <c r="D13" s="17">
        <v>99.279772376283006</v>
      </c>
      <c r="E13" s="13">
        <v>3</v>
      </c>
      <c r="F13" s="13" t="s">
        <v>121</v>
      </c>
      <c r="G13" s="17">
        <v>33.093257458761002</v>
      </c>
      <c r="H13" s="16"/>
    </row>
    <row r="14" spans="1:8">
      <c r="A14" s="101">
        <v>2</v>
      </c>
      <c r="B14" s="15" t="s">
        <v>115</v>
      </c>
      <c r="C14" s="99"/>
      <c r="D14" s="17">
        <v>92.037126190796002</v>
      </c>
      <c r="E14" s="13"/>
      <c r="F14" s="13"/>
      <c r="G14" s="13"/>
      <c r="H14" s="100" t="s">
        <v>41</v>
      </c>
    </row>
    <row r="15" spans="1:8">
      <c r="A15" s="99"/>
      <c r="B15" s="15" t="s">
        <v>116</v>
      </c>
      <c r="C15" s="99"/>
      <c r="D15" s="17">
        <v>7.2426461854869002</v>
      </c>
      <c r="E15" s="13"/>
      <c r="F15" s="13"/>
      <c r="G15" s="13"/>
      <c r="H15" s="100"/>
    </row>
    <row r="16" spans="1:8">
      <c r="A16" s="99"/>
      <c r="B16" s="15" t="s">
        <v>117</v>
      </c>
      <c r="C16" s="99"/>
      <c r="D16" s="17">
        <v>0</v>
      </c>
      <c r="E16" s="13"/>
      <c r="F16" s="13"/>
      <c r="G16" s="13"/>
      <c r="H16" s="100"/>
    </row>
    <row r="17" spans="1:8">
      <c r="A17" s="99"/>
      <c r="B17" s="15" t="s">
        <v>118</v>
      </c>
      <c r="C17" s="99"/>
      <c r="D17" s="17">
        <v>0</v>
      </c>
      <c r="E17" s="13"/>
      <c r="F17" s="13"/>
      <c r="G17" s="13"/>
      <c r="H17" s="100"/>
    </row>
    <row r="18" spans="1:8">
      <c r="A18" s="99" t="s">
        <v>122</v>
      </c>
      <c r="B18" s="15" t="s">
        <v>115</v>
      </c>
      <c r="C18" s="10"/>
      <c r="D18" s="12">
        <v>761.16335945879996</v>
      </c>
      <c r="E18" s="13"/>
      <c r="F18" s="13"/>
      <c r="G18" s="13"/>
      <c r="H18" s="16"/>
    </row>
    <row r="19" spans="1:8">
      <c r="A19" s="99"/>
      <c r="B19" s="15" t="s">
        <v>116</v>
      </c>
      <c r="C19" s="10"/>
      <c r="D19" s="12">
        <v>17.422926088223001</v>
      </c>
      <c r="E19" s="13"/>
      <c r="F19" s="13"/>
      <c r="G19" s="13"/>
      <c r="H19" s="16"/>
    </row>
    <row r="20" spans="1:8">
      <c r="A20" s="99"/>
      <c r="B20" s="15" t="s">
        <v>117</v>
      </c>
      <c r="C20" s="10"/>
      <c r="D20" s="12">
        <v>0</v>
      </c>
      <c r="E20" s="13"/>
      <c r="F20" s="13"/>
      <c r="G20" s="13"/>
      <c r="H20" s="16"/>
    </row>
    <row r="21" spans="1:8">
      <c r="A21" s="99"/>
      <c r="B21" s="15" t="s">
        <v>118</v>
      </c>
      <c r="C21" s="10"/>
      <c r="D21" s="12">
        <v>8.3293453591246998</v>
      </c>
      <c r="E21" s="13"/>
      <c r="F21" s="13"/>
      <c r="G21" s="13"/>
      <c r="H21" s="16"/>
    </row>
    <row r="22" spans="1:8">
      <c r="A22" s="95" t="s">
        <v>98</v>
      </c>
      <c r="B22" s="96"/>
      <c r="C22" s="99" t="s">
        <v>40</v>
      </c>
      <c r="D22" s="17">
        <v>7.6020307978848001</v>
      </c>
      <c r="E22" s="13">
        <v>0.19</v>
      </c>
      <c r="F22" s="13" t="s">
        <v>119</v>
      </c>
      <c r="G22" s="17">
        <v>40.01068840992</v>
      </c>
      <c r="H22" s="16"/>
    </row>
    <row r="23" spans="1:8">
      <c r="A23" s="101">
        <v>1</v>
      </c>
      <c r="B23" s="15" t="s">
        <v>115</v>
      </c>
      <c r="C23" s="99"/>
      <c r="D23" s="17">
        <v>0</v>
      </c>
      <c r="E23" s="13"/>
      <c r="F23" s="13"/>
      <c r="G23" s="13"/>
      <c r="H23" s="100" t="s">
        <v>41</v>
      </c>
    </row>
    <row r="24" spans="1:8">
      <c r="A24" s="99"/>
      <c r="B24" s="15" t="s">
        <v>116</v>
      </c>
      <c r="C24" s="99"/>
      <c r="D24" s="17">
        <v>0</v>
      </c>
      <c r="E24" s="13"/>
      <c r="F24" s="13"/>
      <c r="G24" s="13"/>
      <c r="H24" s="100"/>
    </row>
    <row r="25" spans="1:8">
      <c r="A25" s="99"/>
      <c r="B25" s="15" t="s">
        <v>117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118</v>
      </c>
      <c r="C26" s="99"/>
      <c r="D26" s="17">
        <v>7.6020307978848001</v>
      </c>
      <c r="E26" s="13"/>
      <c r="F26" s="13"/>
      <c r="G26" s="13"/>
      <c r="H26" s="100"/>
    </row>
    <row r="27" spans="1:8">
      <c r="A27" s="95" t="s">
        <v>105</v>
      </c>
      <c r="B27" s="96"/>
      <c r="C27" s="99" t="s">
        <v>120</v>
      </c>
      <c r="D27" s="17">
        <v>0.72731456123987004</v>
      </c>
      <c r="E27" s="13">
        <v>3</v>
      </c>
      <c r="F27" s="13" t="s">
        <v>121</v>
      </c>
      <c r="G27" s="17">
        <v>0.24243818707996001</v>
      </c>
      <c r="H27" s="16"/>
    </row>
    <row r="28" spans="1:8">
      <c r="A28" s="101">
        <v>2</v>
      </c>
      <c r="B28" s="15" t="s">
        <v>115</v>
      </c>
      <c r="C28" s="99"/>
      <c r="D28" s="17">
        <v>0</v>
      </c>
      <c r="E28" s="13"/>
      <c r="F28" s="13"/>
      <c r="G28" s="13"/>
      <c r="H28" s="100" t="s">
        <v>41</v>
      </c>
    </row>
    <row r="29" spans="1:8">
      <c r="A29" s="99"/>
      <c r="B29" s="15" t="s">
        <v>116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117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118</v>
      </c>
      <c r="C31" s="99"/>
      <c r="D31" s="17">
        <v>0.72731456123987004</v>
      </c>
      <c r="E31" s="13"/>
      <c r="F31" s="13"/>
      <c r="G31" s="13"/>
      <c r="H31" s="100"/>
    </row>
    <row r="32" spans="1:8" ht="24.6">
      <c r="A32" s="97" t="s">
        <v>100</v>
      </c>
      <c r="B32" s="94"/>
      <c r="C32" s="10"/>
      <c r="D32" s="12">
        <v>47.871498463431003</v>
      </c>
      <c r="E32" s="13"/>
      <c r="F32" s="13"/>
      <c r="G32" s="13"/>
      <c r="H32" s="16"/>
    </row>
    <row r="33" spans="1:8">
      <c r="A33" s="99" t="s">
        <v>123</v>
      </c>
      <c r="B33" s="15" t="s">
        <v>115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116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117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118</v>
      </c>
      <c r="C36" s="10"/>
      <c r="D36" s="12">
        <v>47.871498463431003</v>
      </c>
      <c r="E36" s="13"/>
      <c r="F36" s="13"/>
      <c r="G36" s="13"/>
      <c r="H36" s="16"/>
    </row>
    <row r="37" spans="1:8">
      <c r="A37" s="95" t="s">
        <v>100</v>
      </c>
      <c r="B37" s="96"/>
      <c r="C37" s="99" t="s">
        <v>40</v>
      </c>
      <c r="D37" s="17">
        <v>47.871498463431003</v>
      </c>
      <c r="E37" s="13">
        <v>0.19</v>
      </c>
      <c r="F37" s="13" t="s">
        <v>119</v>
      </c>
      <c r="G37" s="17">
        <v>251.95525507068999</v>
      </c>
      <c r="H37" s="16"/>
    </row>
    <row r="38" spans="1:8">
      <c r="A38" s="101">
        <v>1</v>
      </c>
      <c r="B38" s="15" t="s">
        <v>115</v>
      </c>
      <c r="C38" s="99"/>
      <c r="D38" s="17">
        <v>0</v>
      </c>
      <c r="E38" s="13"/>
      <c r="F38" s="13"/>
      <c r="G38" s="13"/>
      <c r="H38" s="100" t="s">
        <v>41</v>
      </c>
    </row>
    <row r="39" spans="1:8">
      <c r="A39" s="99"/>
      <c r="B39" s="15" t="s">
        <v>116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117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118</v>
      </c>
      <c r="C41" s="99"/>
      <c r="D41" s="17">
        <v>47.871498463431003</v>
      </c>
      <c r="E41" s="13"/>
      <c r="F41" s="13"/>
      <c r="G41" s="13"/>
      <c r="H41" s="100"/>
    </row>
    <row r="42" spans="1:8">
      <c r="A42" s="18"/>
      <c r="C42" s="18"/>
      <c r="D42" s="7"/>
      <c r="E42" s="7"/>
      <c r="F42" s="7"/>
      <c r="G42" s="7"/>
      <c r="H42" s="19"/>
    </row>
    <row r="44" spans="1:8">
      <c r="A44" s="98" t="s">
        <v>124</v>
      </c>
      <c r="B44" s="98"/>
      <c r="C44" s="98"/>
      <c r="D44" s="98"/>
      <c r="E44" s="98"/>
      <c r="F44" s="98"/>
      <c r="G44" s="98"/>
      <c r="H44" s="98"/>
    </row>
    <row r="45" spans="1:8">
      <c r="A45" s="98" t="s">
        <v>125</v>
      </c>
      <c r="B45" s="98"/>
      <c r="C45" s="98"/>
      <c r="D45" s="98"/>
      <c r="E45" s="98"/>
      <c r="F45" s="98"/>
      <c r="G45" s="98"/>
      <c r="H45" s="98"/>
    </row>
  </sheetData>
  <mergeCells count="27">
    <mergeCell ref="C37:C41"/>
    <mergeCell ref="H9:H12"/>
    <mergeCell ref="H14:H17"/>
    <mergeCell ref="H23:H26"/>
    <mergeCell ref="H28:H31"/>
    <mergeCell ref="H38:H41"/>
    <mergeCell ref="A32:B32"/>
    <mergeCell ref="A37:B37"/>
    <mergeCell ref="A44:H44"/>
    <mergeCell ref="A45:H45"/>
    <mergeCell ref="A4:A7"/>
    <mergeCell ref="A9:A12"/>
    <mergeCell ref="A14:A17"/>
    <mergeCell ref="A18:A21"/>
    <mergeCell ref="A23:A26"/>
    <mergeCell ref="A28:A31"/>
    <mergeCell ref="A33:A36"/>
    <mergeCell ref="A38:A41"/>
    <mergeCell ref="C8:C12"/>
    <mergeCell ref="C13:C17"/>
    <mergeCell ref="C22:C26"/>
    <mergeCell ref="C27:C31"/>
    <mergeCell ref="A3:B3"/>
    <mergeCell ref="A8:B8"/>
    <mergeCell ref="A13:B13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126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127</v>
      </c>
      <c r="B3" s="2" t="s">
        <v>128</v>
      </c>
      <c r="C3" s="2" t="s">
        <v>129</v>
      </c>
      <c r="D3" s="2" t="s">
        <v>130</v>
      </c>
      <c r="E3" s="2" t="s">
        <v>131</v>
      </c>
      <c r="F3" s="2" t="s">
        <v>132</v>
      </c>
      <c r="G3" s="2" t="s">
        <v>133</v>
      </c>
      <c r="H3" s="2" t="s">
        <v>134</v>
      </c>
    </row>
    <row r="4" spans="1:8" ht="39" hidden="1" customHeight="1">
      <c r="A4" s="3" t="s">
        <v>135</v>
      </c>
      <c r="B4" s="4" t="s">
        <v>121</v>
      </c>
      <c r="C4" s="5">
        <v>0.77539717242384998</v>
      </c>
      <c r="D4" s="5">
        <v>25.632087662364999</v>
      </c>
      <c r="E4" s="4">
        <v>0.4</v>
      </c>
      <c r="F4" s="4"/>
      <c r="G4" s="5">
        <v>19.875048296717999</v>
      </c>
      <c r="H4" s="6"/>
    </row>
    <row r="5" spans="1:8" ht="39" customHeight="1">
      <c r="A5" s="3" t="s">
        <v>136</v>
      </c>
      <c r="B5" s="4" t="s">
        <v>121</v>
      </c>
      <c r="C5" s="5">
        <v>8</v>
      </c>
      <c r="D5" s="5">
        <v>19.447555803385999</v>
      </c>
      <c r="E5" s="4">
        <v>0.4</v>
      </c>
      <c r="F5" s="3" t="s">
        <v>136</v>
      </c>
      <c r="G5" s="5">
        <v>136.79333086597001</v>
      </c>
      <c r="H5" s="6" t="s">
        <v>140</v>
      </c>
    </row>
    <row r="6" spans="1:8" ht="39" hidden="1" customHeight="1">
      <c r="A6" s="3" t="s">
        <v>137</v>
      </c>
      <c r="B6" s="4" t="s">
        <v>121</v>
      </c>
      <c r="C6" s="5">
        <v>0.63693339163386997</v>
      </c>
      <c r="D6" s="5">
        <v>80.053876886355994</v>
      </c>
      <c r="E6" s="4">
        <v>0.4</v>
      </c>
      <c r="F6" s="3" t="s">
        <v>137</v>
      </c>
      <c r="G6" s="5">
        <v>50.988987318667</v>
      </c>
      <c r="H6" s="6"/>
    </row>
    <row r="7" spans="1:8" ht="39" customHeight="1">
      <c r="A7" s="3" t="s">
        <v>138</v>
      </c>
      <c r="B7" s="4" t="s">
        <v>119</v>
      </c>
      <c r="C7" s="5">
        <v>0.20971724238448999</v>
      </c>
      <c r="D7" s="5">
        <v>881.09974599531995</v>
      </c>
      <c r="E7" s="4">
        <v>0.4</v>
      </c>
      <c r="F7" s="3" t="s">
        <v>138</v>
      </c>
      <c r="G7" s="5">
        <v>184.78180899582</v>
      </c>
      <c r="H7" s="6" t="s">
        <v>141</v>
      </c>
    </row>
    <row r="8" spans="1:8" ht="39" hidden="1" customHeight="1">
      <c r="A8" s="3" t="s">
        <v>139</v>
      </c>
      <c r="B8" s="4" t="s">
        <v>121</v>
      </c>
      <c r="C8" s="5">
        <v>6.5077976971286997</v>
      </c>
      <c r="D8" s="5">
        <v>19.225895489928</v>
      </c>
      <c r="E8" s="4">
        <v>0.4</v>
      </c>
      <c r="F8" s="4"/>
      <c r="G8" s="5">
        <v>125.11823839458999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2025-11-18T12:47:57Z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90A19C26E14A48A685E7ACB10DB38829_12</vt:lpwstr>
  </property>
  <property fmtid="{D5CDD505-2E9C-101B-9397-08002B2CF9AE}" pid="3" name="KSOProductBuildVer">
    <vt:lpwstr>1049-12.2.0.20795</vt:lpwstr>
  </property>
</Properties>
</file>